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4" sheetId="1" r:id="rId1"/>
  </sheets>
  <definedNames>
    <definedName name="Налог_на_доходы_физических_лиц_с_доходов__полученных_в" localSheetId="0">'Лист4'!$D$13:$L$62</definedName>
  </definedNames>
  <calcPr fullCalcOnLoad="1"/>
</workbook>
</file>

<file path=xl/sharedStrings.xml><?xml version="1.0" encoding="utf-8"?>
<sst xmlns="http://schemas.openxmlformats.org/spreadsheetml/2006/main" count="106" uniqueCount="97">
  <si>
    <t>Налоги на прибыль, доходы</t>
  </si>
  <si>
    <t>Налоги на имущество</t>
  </si>
  <si>
    <t>код  БК</t>
  </si>
  <si>
    <t xml:space="preserve"> 1 01 02010 01 0000 110</t>
  </si>
  <si>
    <t xml:space="preserve"> 1 00 00000 00 0000 000</t>
  </si>
  <si>
    <t xml:space="preserve"> 1 01 00000 00 0000 000</t>
  </si>
  <si>
    <t xml:space="preserve"> 1 01 02020 01 0000 110</t>
  </si>
  <si>
    <t xml:space="preserve"> 1 06 00000 00 0000 000</t>
  </si>
  <si>
    <t xml:space="preserve"> Кодекса РФ применяемым к объектам налогообложения</t>
  </si>
  <si>
    <t>расположенных в границах поселения</t>
  </si>
  <si>
    <t>Приложение 1</t>
  </si>
  <si>
    <t>Налог на доходы физических лиц с доходов, полученных физическими лицами в соответствии со ст.228 НК РФ</t>
  </si>
  <si>
    <t>(10102040) Налог на доходы физических лиц в виде фиксированных авансовых платежей с доходов, полученных физическими лицами, явля</t>
  </si>
  <si>
    <t>Налог на доходы физических лиц в виде фиксированных авансовых платежей с доходов, полученных физическими лицами, являющимися ино</t>
  </si>
  <si>
    <t>1 01 02040 01 0000 110</t>
  </si>
  <si>
    <t>1 16 00000 00 0000 000</t>
  </si>
  <si>
    <t>Штрафы, санкции,возмещение ущерба</t>
  </si>
  <si>
    <t>1 01 02030 01 0000 110</t>
  </si>
  <si>
    <t>1 03 02230 01 0000 110</t>
  </si>
  <si>
    <t>1 03 02240 01 0000 110</t>
  </si>
  <si>
    <t>1 03 02250 01 0000 110</t>
  </si>
  <si>
    <t>1 03 02260 01 0000 110</t>
  </si>
  <si>
    <t>2 00 00000 00 0000 000</t>
  </si>
  <si>
    <t>Безвозмездные поступления</t>
  </si>
  <si>
    <t>2 02 00000 00 0000 000</t>
  </si>
  <si>
    <t>тыс.руб.</t>
  </si>
  <si>
    <t xml:space="preserve"> 1 03 00000 00 0000 000</t>
  </si>
  <si>
    <t>Налоги на товары(работы, услуги), реализуемые на территории Российской Федерации</t>
  </si>
  <si>
    <t>Доходы от уплаты акцизов на дизельное топливо,подлежащее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</si>
  <si>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ГАД</t>
  </si>
  <si>
    <t>Наименование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</si>
  <si>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ст.227,227.1 и 228 НК РФ </t>
  </si>
  <si>
    <t xml:space="preserve">Налог на доходы физических лиц с доходов, полученных от осуществления деятельности физическими лицами, зарегистрированных в качестве индивидуальных предпринимателей, нотариусов, занимающихся частной практикой, адвокатов, учредивших адвокадские кабинеты и др. лиц, занимающихся частной практикой в соответствии со ст. 227 НК РФ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</si>
  <si>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</si>
  <si>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</si>
  <si>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</si>
  <si>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осущетвляющими трудовую деятельность по найму  на основании патента в соответствии со ст. 227.1 НК РФ</t>
  </si>
  <si>
    <t>Субвенции бюджетам бюджетной системы Российской Федерации</t>
  </si>
  <si>
    <t>2 07 00000 00 0000 000</t>
  </si>
  <si>
    <t xml:space="preserve">Прочие безвозмездные поступления  </t>
  </si>
  <si>
    <t>ВСЕГО</t>
  </si>
  <si>
    <t>000</t>
  </si>
  <si>
    <t xml:space="preserve"> Налоговые и неналоговые доходы</t>
  </si>
  <si>
    <t>182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</si>
  <si>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</si>
  <si>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</si>
  <si>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2 02 10000 00 0000 150</t>
  </si>
  <si>
    <t>2 02 30000 00 0000 150</t>
  </si>
  <si>
    <t>1 17 00000 00 0000 000</t>
  </si>
  <si>
    <t>Прочие неналовые доходы</t>
  </si>
  <si>
    <t xml:space="preserve">Налог на имущество физических лиц, взимаемый по ставкам,применяемым к объектам налогообложения, расположенным в границах сельских поселений </t>
  </si>
  <si>
    <t xml:space="preserve"> 1 06 01030 10 0000 110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</si>
  <si>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</si>
  <si>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  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</si>
  <si>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</si>
  <si>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  </t>
  </si>
  <si>
    <t>Прочие неналоговые доходы бюджетов сельских поселений</t>
  </si>
  <si>
    <t>1 17 05050 10 0000 180</t>
  </si>
  <si>
    <t>2 02 35118 10 0000 150</t>
  </si>
  <si>
    <t>Прочие субсидии бюджетам сельских поселений</t>
  </si>
  <si>
    <t>2 02 30024 10 0000 150</t>
  </si>
  <si>
    <t>2 02 29999 10 0000 150</t>
  </si>
  <si>
    <t>Субвенции бюджетам сельских поселений на выполнение передаваемых полномочий субъектов  Российской Федерации</t>
  </si>
  <si>
    <t>Прочие безвозмездные поступления  в бюджеты сельских поселений</t>
  </si>
  <si>
    <t>2 07 05030 10 0000 150</t>
  </si>
  <si>
    <t>2 08 05000 10 0000 150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</si>
  <si>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</si>
  <si>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</si>
  <si>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</si>
  <si>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</si>
  <si>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</si>
  <si>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2 02 16001 10 0000 150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</si>
  <si>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</si>
  <si>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</si>
  <si>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2 02 20000 00 0000 150</t>
  </si>
  <si>
    <t>Субсидии бюджетам бюджетной системы Российской Федерации (межбюджетные субсидии)</t>
  </si>
  <si>
    <t>Дотации бюджетам сельских поселений на выравнивание бюджетной обеспеченности из  бюджетов муниципальных районов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</si>
  <si>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</si>
  <si>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</si>
  <si>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1 14 00000 00 0000 000</t>
  </si>
  <si>
    <t>Доходы от продажи материальных и нематериальных активов</t>
  </si>
  <si>
    <t>993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</si>
  <si>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</si>
  <si>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</si>
  <si>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>1 11 05025 10 0000 120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</si>
  <si>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</si>
  <si>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</si>
  <si>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</si>
  <si>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</si>
  <si>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</si>
  <si>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Субвенции бюджетам сельских поселений на осущствление первичного воинского учета органами местного самоуправления поселений, муниципальных и городских округов</t>
  </si>
  <si>
    <t>АНАЛИЗ  доходов</t>
  </si>
  <si>
    <t xml:space="preserve">Балаганского муниципального образования за 2022 год </t>
  </si>
  <si>
    <t xml:space="preserve"> ПЛАН  2022 год</t>
  </si>
  <si>
    <t>ФАКТ 2022 год</t>
  </si>
  <si>
    <t>% исполнения</t>
  </si>
  <si>
    <t>к решению Думы Балаганского муниципального образования "Об исполнении бюджета Балаганского муниципального образования за 2022 год" от ____.___.2023г №_____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</si>
</sst>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0"/>
    <numFmt numFmtId="184" formatCode="#,##0.000"/>
    <numFmt numFmtId="185" formatCode="0.000"/>
    <numFmt numFmtId="186" formatCode="#,##0.00000"/>
    <numFmt numFmtId="187" formatCode="#,##0.000000"/>
    <numFmt numFmtId="188" formatCode="#,##0.0000"/>
    <numFmt numFmtId="189" formatCode="0.000000"/>
  </numFmts>
  <fonts count="5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53" applyFont="1" applyFill="1" applyBorder="1">
      <alignment/>
      <protection/>
    </xf>
    <xf numFmtId="0" fontId="4" fillId="0" borderId="13" xfId="53" applyFont="1" applyFill="1" applyBorder="1">
      <alignment/>
      <protection/>
    </xf>
    <xf numFmtId="0" fontId="4" fillId="0" borderId="0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3" xfId="53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4" fillId="0" borderId="0" xfId="53" applyFont="1" applyFill="1" applyBorder="1" applyAlignment="1">
      <alignment horizontal="left"/>
      <protection/>
    </xf>
    <xf numFmtId="0" fontId="4" fillId="0" borderId="13" xfId="53" applyFont="1" applyFill="1" applyBorder="1" applyAlignment="1">
      <alignment horizontal="left"/>
      <protection/>
    </xf>
    <xf numFmtId="0" fontId="4" fillId="0" borderId="16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7" fillId="0" borderId="14" xfId="53" applyFont="1" applyBorder="1" applyAlignment="1">
      <alignment horizontal="left"/>
      <protection/>
    </xf>
    <xf numFmtId="0" fontId="4" fillId="0" borderId="16" xfId="53" applyFont="1" applyFill="1" applyBorder="1" applyAlignment="1">
      <alignment horizontal="left"/>
      <protection/>
    </xf>
    <xf numFmtId="0" fontId="4" fillId="0" borderId="14" xfId="53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53" applyFont="1" applyBorder="1" applyAlignment="1">
      <alignment/>
      <protection/>
    </xf>
    <xf numFmtId="0" fontId="0" fillId="0" borderId="0" xfId="0" applyAlignment="1">
      <alignment/>
    </xf>
    <xf numFmtId="0" fontId="7" fillId="0" borderId="0" xfId="53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9" fillId="0" borderId="0" xfId="53" applyFont="1" applyBorder="1">
      <alignment/>
      <protection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3" xfId="53" applyFont="1" applyFill="1" applyBorder="1" applyAlignment="1">
      <alignment horizontal="left" vertical="top"/>
      <protection/>
    </xf>
    <xf numFmtId="0" fontId="4" fillId="0" borderId="13" xfId="53" applyFont="1" applyFill="1" applyBorder="1" applyAlignment="1">
      <alignment horizontal="left" vertical="top"/>
      <protection/>
    </xf>
    <xf numFmtId="0" fontId="4" fillId="0" borderId="13" xfId="53" applyFont="1" applyFill="1" applyBorder="1" applyAlignment="1">
      <alignment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3" xfId="53" applyFont="1" applyFill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left" vertical="top"/>
      <protection/>
    </xf>
    <xf numFmtId="0" fontId="8" fillId="0" borderId="0" xfId="0" applyFont="1" applyBorder="1" applyAlignment="1">
      <alignment horizontal="center" vertical="top"/>
    </xf>
    <xf numFmtId="0" fontId="4" fillId="0" borderId="0" xfId="53" applyFont="1" applyBorder="1" applyAlignment="1">
      <alignment vertical="top"/>
      <protection/>
    </xf>
    <xf numFmtId="0" fontId="4" fillId="0" borderId="16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vertical="top"/>
      <protection/>
    </xf>
    <xf numFmtId="0" fontId="4" fillId="0" borderId="14" xfId="53" applyFont="1" applyFill="1" applyBorder="1" applyAlignment="1">
      <alignment horizontal="left" vertical="top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10" fillId="0" borderId="13" xfId="0" applyFont="1" applyBorder="1" applyAlignment="1">
      <alignment horizontal="left" vertical="top"/>
    </xf>
    <xf numFmtId="0" fontId="5" fillId="0" borderId="13" xfId="53" applyFont="1" applyBorder="1" applyAlignment="1">
      <alignment vertical="top"/>
      <protection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 horizontal="left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Border="1" applyAlignment="1">
      <alignment horizontal="left" vertical="top"/>
      <protection/>
    </xf>
    <xf numFmtId="0" fontId="4" fillId="0" borderId="10" xfId="53" applyFont="1" applyBorder="1" applyAlignment="1">
      <alignment vertical="top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4" xfId="53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6" xfId="53" applyFont="1" applyFill="1" applyBorder="1">
      <alignment/>
      <protection/>
    </xf>
    <xf numFmtId="0" fontId="1" fillId="0" borderId="0" xfId="53" applyFont="1" applyFill="1" applyBorder="1">
      <alignment/>
      <protection/>
    </xf>
    <xf numFmtId="0" fontId="8" fillId="0" borderId="0" xfId="0" applyFont="1" applyAlignment="1">
      <alignment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5" fillId="0" borderId="14" xfId="53" applyFont="1" applyFill="1" applyBorder="1" applyAlignment="1">
      <alignment horizontal="left"/>
      <protection/>
    </xf>
    <xf numFmtId="0" fontId="5" fillId="0" borderId="14" xfId="53" applyFont="1" applyFill="1" applyBorder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/>
    </xf>
    <xf numFmtId="0" fontId="5" fillId="0" borderId="13" xfId="53" applyFont="1" applyFill="1" applyBorder="1" applyAlignment="1">
      <alignment horizontal="left" wrapText="1"/>
      <protection/>
    </xf>
    <xf numFmtId="0" fontId="10" fillId="0" borderId="13" xfId="0" applyFont="1" applyBorder="1" applyAlignment="1">
      <alignment horizontal="left"/>
    </xf>
    <xf numFmtId="0" fontId="4" fillId="33" borderId="0" xfId="53" applyFont="1" applyFill="1" applyBorder="1" applyAlignment="1">
      <alignment horizontal="left"/>
      <protection/>
    </xf>
    <xf numFmtId="0" fontId="4" fillId="33" borderId="0" xfId="53" applyFont="1" applyFill="1" applyBorder="1">
      <alignment/>
      <protection/>
    </xf>
    <xf numFmtId="0" fontId="5" fillId="33" borderId="13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 horizontal="center" vertical="top"/>
    </xf>
    <xf numFmtId="176" fontId="5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2" fontId="5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0" fontId="5" fillId="0" borderId="14" xfId="53" applyFont="1" applyFill="1" applyBorder="1" applyAlignment="1">
      <alignment horizontal="left" vertical="top" wrapText="1"/>
      <protection/>
    </xf>
    <xf numFmtId="0" fontId="5" fillId="0" borderId="11" xfId="0" applyFont="1" applyFill="1" applyBorder="1" applyAlignment="1">
      <alignment vertical="center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vertical="top"/>
      <protection/>
    </xf>
    <xf numFmtId="0" fontId="5" fillId="0" borderId="1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vertical="center"/>
    </xf>
    <xf numFmtId="0" fontId="5" fillId="33" borderId="10" xfId="53" applyFont="1" applyFill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5" fillId="0" borderId="1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49" fontId="4" fillId="0" borderId="11" xfId="0" applyNumberFormat="1" applyFont="1" applyBorder="1" applyAlignment="1">
      <alignment vertical="center"/>
    </xf>
    <xf numFmtId="0" fontId="5" fillId="0" borderId="13" xfId="53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left" vertical="center"/>
      <protection/>
    </xf>
    <xf numFmtId="49" fontId="4" fillId="0" borderId="17" xfId="0" applyNumberFormat="1" applyFont="1" applyFill="1" applyBorder="1" applyAlignment="1">
      <alignment vertical="center"/>
    </xf>
    <xf numFmtId="0" fontId="4" fillId="0" borderId="13" xfId="53" applyFont="1" applyFill="1" applyBorder="1" applyAlignment="1">
      <alignment horizontal="left" vertical="center"/>
      <protection/>
    </xf>
    <xf numFmtId="49" fontId="4" fillId="0" borderId="18" xfId="0" applyNumberFormat="1" applyFont="1" applyFill="1" applyBorder="1" applyAlignment="1">
      <alignment vertical="center"/>
    </xf>
    <xf numFmtId="0" fontId="4" fillId="0" borderId="19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vertical="center"/>
    </xf>
    <xf numFmtId="0" fontId="4" fillId="0" borderId="17" xfId="53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11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49" fontId="4" fillId="0" borderId="17" xfId="0" applyNumberFormat="1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4" fillId="0" borderId="13" xfId="53" applyFont="1" applyBorder="1" applyAlignment="1">
      <alignment vertical="center"/>
      <protection/>
    </xf>
    <xf numFmtId="0" fontId="56" fillId="0" borderId="17" xfId="0" applyFont="1" applyBorder="1" applyAlignment="1">
      <alignment horizontal="center" vertical="center"/>
    </xf>
    <xf numFmtId="0" fontId="4" fillId="0" borderId="14" xfId="53" applyFont="1" applyBorder="1" applyAlignment="1">
      <alignment vertical="center"/>
      <protection/>
    </xf>
    <xf numFmtId="0" fontId="56" fillId="0" borderId="11" xfId="0" applyFont="1" applyBorder="1" applyAlignment="1">
      <alignment horizontal="center" vertical="center"/>
    </xf>
    <xf numFmtId="0" fontId="9" fillId="0" borderId="12" xfId="53" applyFont="1" applyBorder="1" applyAlignment="1">
      <alignment vertical="center"/>
      <protection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8" xfId="53" applyFont="1" applyFill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0" fontId="4" fillId="0" borderId="14" xfId="53" applyFont="1" applyBorder="1" applyAlignment="1">
      <alignment horizontal="left" vertical="center"/>
      <protection/>
    </xf>
    <xf numFmtId="49" fontId="4" fillId="0" borderId="10" xfId="0" applyNumberFormat="1" applyFont="1" applyBorder="1" applyAlignment="1">
      <alignment vertical="center"/>
    </xf>
    <xf numFmtId="0" fontId="5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23" xfId="0" applyFont="1" applyBorder="1" applyAlignment="1">
      <alignment vertical="center"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22" xfId="53" applyFont="1" applyFill="1" applyBorder="1" applyAlignment="1">
      <alignment vertical="center" wrapText="1"/>
      <protection/>
    </xf>
    <xf numFmtId="0" fontId="4" fillId="0" borderId="18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24" xfId="0" applyFont="1" applyBorder="1" applyAlignment="1">
      <alignment vertical="center"/>
    </xf>
    <xf numFmtId="0" fontId="4" fillId="0" borderId="24" xfId="53" applyFont="1" applyFill="1" applyBorder="1" applyAlignment="1">
      <alignment horizontal="center" vertical="center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vertical="center"/>
      <protection/>
    </xf>
    <xf numFmtId="0" fontId="5" fillId="0" borderId="13" xfId="53" applyFont="1" applyBorder="1" applyAlignment="1">
      <alignment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53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 vertical="center"/>
      <protection/>
    </xf>
    <xf numFmtId="186" fontId="5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/>
    </xf>
    <xf numFmtId="186" fontId="10" fillId="33" borderId="10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top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top"/>
    </xf>
    <xf numFmtId="182" fontId="4" fillId="0" borderId="23" xfId="0" applyNumberFormat="1" applyFont="1" applyBorder="1" applyAlignment="1">
      <alignment horizontal="center"/>
    </xf>
    <xf numFmtId="182" fontId="4" fillId="0" borderId="23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6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/>
      <protection/>
    </xf>
    <xf numFmtId="0" fontId="5" fillId="33" borderId="13" xfId="53" applyFont="1" applyFill="1" applyBorder="1" applyAlignment="1">
      <alignment horizontal="left" vertical="center"/>
      <protection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10" fillId="0" borderId="13" xfId="0" applyFont="1" applyBorder="1" applyAlignment="1">
      <alignment horizontal="left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0" fillId="0" borderId="13" xfId="0" applyFill="1" applyBorder="1" applyAlignment="1">
      <alignment horizontal="left" vertical="center" wrapText="1"/>
    </xf>
    <xf numFmtId="182" fontId="0" fillId="0" borderId="19" xfId="0" applyNumberFormat="1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182" fontId="4" fillId="0" borderId="19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182" fontId="0" fillId="0" borderId="15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0" fontId="10" fillId="0" borderId="14" xfId="0" applyFont="1" applyFill="1" applyBorder="1" applyAlignment="1">
      <alignment horizontal="left" vertical="center" wrapText="1"/>
    </xf>
    <xf numFmtId="0" fontId="5" fillId="0" borderId="13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0" fillId="0" borderId="0" xfId="0" applyNumberForma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view="pageLayout" zoomScale="120" zoomScalePageLayoutView="120" workbookViewId="0" topLeftCell="A1">
      <selection activeCell="R6" sqref="R6"/>
    </sheetView>
  </sheetViews>
  <sheetFormatPr defaultColWidth="9.00390625" defaultRowHeight="12.75"/>
  <cols>
    <col min="1" max="1" width="5.00390625" style="0" customWidth="1"/>
    <col min="2" max="2" width="18.875" style="0" customWidth="1"/>
    <col min="3" max="3" width="0.37109375" style="0" hidden="1" customWidth="1"/>
    <col min="7" max="7" width="6.00390625" style="0" customWidth="1"/>
    <col min="8" max="9" width="3.75390625" style="0" customWidth="1"/>
    <col min="10" max="10" width="6.25390625" style="0" customWidth="1"/>
    <col min="11" max="11" width="1.625" style="0" hidden="1" customWidth="1"/>
    <col min="12" max="13" width="0.12890625" style="0" hidden="1" customWidth="1"/>
    <col min="14" max="14" width="3.25390625" style="0" hidden="1" customWidth="1"/>
    <col min="15" max="15" width="0.12890625" style="0" hidden="1" customWidth="1"/>
    <col min="16" max="16" width="15.625" style="0" customWidth="1"/>
    <col min="17" max="17" width="12.875" style="0" customWidth="1"/>
    <col min="18" max="18" width="13.00390625" style="0" customWidth="1"/>
  </cols>
  <sheetData>
    <row r="1" spans="1:16" ht="12.75">
      <c r="A1" s="3"/>
      <c r="B1" s="5"/>
      <c r="C1" s="6"/>
      <c r="D1" s="6"/>
      <c r="E1" s="6"/>
      <c r="F1" s="6"/>
      <c r="G1" s="249"/>
      <c r="H1" s="249"/>
      <c r="I1" s="249"/>
      <c r="J1" s="249"/>
      <c r="K1" s="249"/>
      <c r="L1" s="249"/>
      <c r="M1" s="1"/>
      <c r="N1" s="1"/>
      <c r="O1" s="1"/>
      <c r="P1" s="1"/>
    </row>
    <row r="2" spans="2:25" ht="12.75" customHeight="1"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2"/>
      <c r="N2" s="2"/>
      <c r="O2" s="2"/>
      <c r="P2" s="76" t="s">
        <v>10</v>
      </c>
      <c r="Q2" s="7"/>
      <c r="R2" s="7"/>
      <c r="S2" s="7"/>
      <c r="T2" s="7"/>
      <c r="U2" s="7"/>
      <c r="V2" s="2"/>
      <c r="W2" s="2"/>
      <c r="X2" s="2"/>
      <c r="Y2" s="2"/>
    </row>
    <row r="3" spans="2:25" ht="12.75" customHeight="1">
      <c r="B3" s="195"/>
      <c r="C3" s="6"/>
      <c r="D3" s="6"/>
      <c r="E3" s="6"/>
      <c r="F3" s="6"/>
      <c r="G3" s="7"/>
      <c r="H3" s="7"/>
      <c r="I3" s="7"/>
      <c r="J3" s="7"/>
      <c r="K3" s="7"/>
      <c r="L3" s="7"/>
      <c r="M3" s="2"/>
      <c r="N3" s="2"/>
      <c r="O3" s="2"/>
      <c r="P3" s="274" t="s">
        <v>96</v>
      </c>
      <c r="Q3" s="275"/>
      <c r="R3" s="7"/>
      <c r="S3" s="7"/>
      <c r="T3" s="7"/>
      <c r="U3" s="7"/>
      <c r="V3" s="2"/>
      <c r="W3" s="2"/>
      <c r="X3" s="2"/>
      <c r="Y3" s="2"/>
    </row>
    <row r="4" spans="2:21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P4" s="275"/>
      <c r="Q4" s="275"/>
      <c r="R4" s="6"/>
      <c r="S4" s="6"/>
      <c r="T4" s="6"/>
      <c r="U4" s="6"/>
    </row>
    <row r="5" spans="2:21" ht="54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P5" s="275"/>
      <c r="Q5" s="275"/>
      <c r="R5" s="6"/>
      <c r="S5" s="6"/>
      <c r="T5" s="6"/>
      <c r="U5" s="6"/>
    </row>
    <row r="6" spans="2:12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8" ht="12.75" customHeight="1">
      <c r="A7" s="246" t="s">
        <v>91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  <c r="R7" s="247"/>
    </row>
    <row r="8" spans="1:18" ht="13.5" customHeight="1">
      <c r="A8" s="254" t="s">
        <v>92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5"/>
      <c r="R8" s="255"/>
    </row>
    <row r="9" spans="2:18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P9" s="51"/>
      <c r="R9" t="s">
        <v>25</v>
      </c>
    </row>
    <row r="10" spans="1:18" ht="27.75" customHeight="1">
      <c r="A10" s="4" t="s">
        <v>29</v>
      </c>
      <c r="B10" s="8" t="s">
        <v>2</v>
      </c>
      <c r="C10" s="9"/>
      <c r="D10" s="256" t="s">
        <v>30</v>
      </c>
      <c r="E10" s="257"/>
      <c r="F10" s="257"/>
      <c r="G10" s="257"/>
      <c r="H10" s="257"/>
      <c r="I10" s="257"/>
      <c r="J10" s="257"/>
      <c r="K10" s="10"/>
      <c r="L10" s="10"/>
      <c r="M10" s="10"/>
      <c r="N10" s="10"/>
      <c r="O10" s="10"/>
      <c r="P10" s="193" t="s">
        <v>93</v>
      </c>
      <c r="Q10" s="194" t="s">
        <v>94</v>
      </c>
      <c r="R10" s="194" t="s">
        <v>95</v>
      </c>
    </row>
    <row r="11" spans="1:18" ht="18.75" customHeight="1">
      <c r="A11" s="117" t="s">
        <v>41</v>
      </c>
      <c r="B11" s="97" t="s">
        <v>4</v>
      </c>
      <c r="C11" s="118"/>
      <c r="D11" s="220" t="s">
        <v>42</v>
      </c>
      <c r="E11" s="220"/>
      <c r="F11" s="220"/>
      <c r="G11" s="220"/>
      <c r="H11" s="220"/>
      <c r="I11" s="220"/>
      <c r="J11" s="220"/>
      <c r="K11" s="119"/>
      <c r="L11" s="71"/>
      <c r="M11" s="72"/>
      <c r="N11" s="72"/>
      <c r="O11" s="72"/>
      <c r="P11" s="179">
        <f>P12+P19+P27+P56+P54+P58+P52</f>
        <v>13322.9</v>
      </c>
      <c r="Q11" s="179">
        <f>Q12+Q19+Q27+Q56+Q54+Q58+Q52</f>
        <v>14075.699999999999</v>
      </c>
      <c r="R11" s="75">
        <f>Q11*100/P11</f>
        <v>105.65042145478837</v>
      </c>
    </row>
    <row r="12" spans="1:18" ht="17.25" customHeight="1">
      <c r="A12" s="120" t="s">
        <v>41</v>
      </c>
      <c r="B12" s="101" t="s">
        <v>5</v>
      </c>
      <c r="C12" s="109"/>
      <c r="D12" s="267" t="s">
        <v>0</v>
      </c>
      <c r="E12" s="266"/>
      <c r="F12" s="266"/>
      <c r="G12" s="266"/>
      <c r="H12" s="266"/>
      <c r="I12" s="266"/>
      <c r="J12" s="266"/>
      <c r="K12" s="121"/>
      <c r="L12" s="19"/>
      <c r="M12" s="12"/>
      <c r="N12" s="12"/>
      <c r="O12" s="12"/>
      <c r="P12" s="180">
        <f>P13+P15+P17+P18</f>
        <v>4974</v>
      </c>
      <c r="Q12" s="180">
        <f>Q13+Q15+Q17+Q18</f>
        <v>5480.5</v>
      </c>
      <c r="R12" s="75">
        <f aca="true" t="shared" si="0" ref="R12:R73">Q12*100/P12</f>
        <v>110.18295134700442</v>
      </c>
    </row>
    <row r="13" spans="1:18" ht="12.75" customHeight="1">
      <c r="A13" s="122" t="s">
        <v>43</v>
      </c>
      <c r="B13" s="123" t="s">
        <v>3</v>
      </c>
      <c r="C13" s="124"/>
      <c r="D13" s="250" t="s">
        <v>31</v>
      </c>
      <c r="E13" s="251"/>
      <c r="F13" s="251"/>
      <c r="G13" s="251"/>
      <c r="H13" s="251"/>
      <c r="I13" s="251"/>
      <c r="J13" s="251"/>
      <c r="K13" s="251"/>
      <c r="L13" s="20"/>
      <c r="M13" s="13"/>
      <c r="N13" s="13"/>
      <c r="O13" s="13"/>
      <c r="P13" s="231">
        <v>4900</v>
      </c>
      <c r="Q13" s="227">
        <v>5407.8</v>
      </c>
      <c r="R13" s="233">
        <f t="shared" si="0"/>
        <v>110.36326530612244</v>
      </c>
    </row>
    <row r="14" spans="1:18" ht="53.25" customHeight="1">
      <c r="A14" s="125"/>
      <c r="B14" s="126"/>
      <c r="C14" s="127"/>
      <c r="D14" s="252"/>
      <c r="E14" s="253"/>
      <c r="F14" s="253"/>
      <c r="G14" s="253"/>
      <c r="H14" s="253"/>
      <c r="I14" s="253"/>
      <c r="J14" s="253"/>
      <c r="K14" s="253"/>
      <c r="L14" s="21"/>
      <c r="M14" s="14"/>
      <c r="N14" s="14"/>
      <c r="O14" s="14"/>
      <c r="P14" s="245"/>
      <c r="Q14" s="228"/>
      <c r="R14" s="234"/>
    </row>
    <row r="15" spans="1:18" ht="12.75" customHeight="1">
      <c r="A15" s="128" t="s">
        <v>43</v>
      </c>
      <c r="B15" s="123" t="s">
        <v>6</v>
      </c>
      <c r="C15" s="124"/>
      <c r="D15" s="250" t="s">
        <v>32</v>
      </c>
      <c r="E15" s="251"/>
      <c r="F15" s="251"/>
      <c r="G15" s="251"/>
      <c r="H15" s="251"/>
      <c r="I15" s="251"/>
      <c r="J15" s="251"/>
      <c r="K15" s="251"/>
      <c r="L15" s="20"/>
      <c r="M15" s="13"/>
      <c r="N15" s="13"/>
      <c r="O15" s="13"/>
      <c r="P15" s="231">
        <v>3</v>
      </c>
      <c r="Q15" s="227">
        <v>2.2</v>
      </c>
      <c r="R15" s="233">
        <f t="shared" si="0"/>
        <v>73.33333333333334</v>
      </c>
    </row>
    <row r="16" spans="1:18" ht="81" customHeight="1">
      <c r="A16" s="125"/>
      <c r="B16" s="126"/>
      <c r="C16" s="127"/>
      <c r="D16" s="252"/>
      <c r="E16" s="253"/>
      <c r="F16" s="253"/>
      <c r="G16" s="253"/>
      <c r="H16" s="253"/>
      <c r="I16" s="253"/>
      <c r="J16" s="253"/>
      <c r="K16" s="253"/>
      <c r="L16" s="21"/>
      <c r="M16" s="14"/>
      <c r="N16" s="14"/>
      <c r="O16" s="14"/>
      <c r="P16" s="232"/>
      <c r="Q16" s="245"/>
      <c r="R16" s="234"/>
    </row>
    <row r="17" spans="1:31" ht="30.75" customHeight="1">
      <c r="A17" s="129">
        <v>182</v>
      </c>
      <c r="B17" s="130" t="s">
        <v>17</v>
      </c>
      <c r="C17" s="131"/>
      <c r="D17" s="225" t="s">
        <v>11</v>
      </c>
      <c r="E17" s="248"/>
      <c r="F17" s="248"/>
      <c r="G17" s="248"/>
      <c r="H17" s="248"/>
      <c r="I17" s="248"/>
      <c r="J17" s="248"/>
      <c r="K17" s="248"/>
      <c r="L17" s="23"/>
      <c r="M17" s="17">
        <v>1</v>
      </c>
      <c r="N17" s="13"/>
      <c r="O17" s="13"/>
      <c r="P17" s="188">
        <v>43</v>
      </c>
      <c r="Q17" s="192">
        <v>42.5</v>
      </c>
      <c r="R17" s="207">
        <f t="shared" si="0"/>
        <v>98.83720930232558</v>
      </c>
      <c r="Z17" s="52"/>
      <c r="AA17" s="52"/>
      <c r="AB17" s="52"/>
      <c r="AC17" s="52"/>
      <c r="AD17" s="52"/>
      <c r="AE17" s="52"/>
    </row>
    <row r="18" spans="1:31" ht="66.75" customHeight="1">
      <c r="A18" s="113">
        <v>182</v>
      </c>
      <c r="B18" s="132" t="s">
        <v>14</v>
      </c>
      <c r="C18" s="133" t="s">
        <v>12</v>
      </c>
      <c r="D18" s="236" t="s">
        <v>36</v>
      </c>
      <c r="E18" s="222"/>
      <c r="F18" s="222"/>
      <c r="G18" s="222"/>
      <c r="H18" s="222"/>
      <c r="I18" s="222"/>
      <c r="J18" s="222"/>
      <c r="K18" s="222"/>
      <c r="L18" s="22"/>
      <c r="M18" s="13" t="s">
        <v>13</v>
      </c>
      <c r="N18" s="13"/>
      <c r="O18" s="13"/>
      <c r="P18" s="188">
        <v>28</v>
      </c>
      <c r="Q18" s="188">
        <v>28</v>
      </c>
      <c r="R18" s="207">
        <f t="shared" si="0"/>
        <v>100</v>
      </c>
      <c r="S18" s="32"/>
      <c r="T18" s="235"/>
      <c r="U18" s="235"/>
      <c r="V18" s="235"/>
      <c r="W18" s="235"/>
      <c r="X18" s="235"/>
      <c r="Y18" s="235"/>
      <c r="Z18" s="32"/>
      <c r="AA18" s="32"/>
      <c r="AB18" s="32"/>
      <c r="AC18" s="34"/>
      <c r="AD18" s="35"/>
      <c r="AE18" s="52"/>
    </row>
    <row r="19" spans="1:30" ht="32.25" customHeight="1">
      <c r="A19" s="134" t="s">
        <v>41</v>
      </c>
      <c r="B19" s="101" t="s">
        <v>26</v>
      </c>
      <c r="C19" s="109"/>
      <c r="D19" s="223" t="s">
        <v>27</v>
      </c>
      <c r="E19" s="268"/>
      <c r="F19" s="268"/>
      <c r="G19" s="268"/>
      <c r="H19" s="268"/>
      <c r="I19" s="268"/>
      <c r="J19" s="268"/>
      <c r="K19" s="121"/>
      <c r="L19" s="37"/>
      <c r="M19" s="38"/>
      <c r="N19" s="38"/>
      <c r="O19" s="38"/>
      <c r="P19" s="77">
        <f>P20+P21+P22+P23</f>
        <v>4435.9</v>
      </c>
      <c r="Q19" s="77">
        <f>Q20+Q21+Q22+Q23</f>
        <v>5118.8</v>
      </c>
      <c r="R19" s="207">
        <f t="shared" si="0"/>
        <v>115.39484659257424</v>
      </c>
      <c r="S19" s="32"/>
      <c r="T19" s="33"/>
      <c r="U19" s="33"/>
      <c r="V19" s="33"/>
      <c r="W19" s="33"/>
      <c r="X19" s="33"/>
      <c r="Y19" s="33"/>
      <c r="Z19" s="32"/>
      <c r="AA19" s="32"/>
      <c r="AB19" s="32"/>
      <c r="AC19" s="34"/>
      <c r="AD19" s="35"/>
    </row>
    <row r="20" spans="1:18" ht="70.5" customHeight="1">
      <c r="A20" s="113">
        <v>100</v>
      </c>
      <c r="B20" s="135" t="s">
        <v>18</v>
      </c>
      <c r="C20" s="131"/>
      <c r="D20" s="229" t="s">
        <v>28</v>
      </c>
      <c r="E20" s="230"/>
      <c r="F20" s="230"/>
      <c r="G20" s="230"/>
      <c r="H20" s="230"/>
      <c r="I20" s="230"/>
      <c r="J20" s="230"/>
      <c r="K20" s="136"/>
      <c r="L20" s="30"/>
      <c r="M20" s="31"/>
      <c r="N20" s="13"/>
      <c r="O20" s="13"/>
      <c r="P20" s="192">
        <v>2005.6</v>
      </c>
      <c r="Q20" s="192">
        <v>2566.1</v>
      </c>
      <c r="R20" s="207">
        <f t="shared" si="0"/>
        <v>127.94674910251297</v>
      </c>
    </row>
    <row r="21" spans="1:18" ht="81" customHeight="1">
      <c r="A21" s="113">
        <v>100</v>
      </c>
      <c r="B21" s="137" t="s">
        <v>19</v>
      </c>
      <c r="C21" s="131"/>
      <c r="D21" s="229" t="s">
        <v>33</v>
      </c>
      <c r="E21" s="230"/>
      <c r="F21" s="230"/>
      <c r="G21" s="230"/>
      <c r="H21" s="230"/>
      <c r="I21" s="230"/>
      <c r="J21" s="230"/>
      <c r="K21" s="138"/>
      <c r="L21" s="30"/>
      <c r="M21" s="31"/>
      <c r="N21" s="13"/>
      <c r="O21" s="13"/>
      <c r="P21" s="192">
        <v>11.1</v>
      </c>
      <c r="Q21" s="192">
        <v>13.9</v>
      </c>
      <c r="R21" s="207">
        <f t="shared" si="0"/>
        <v>125.22522522522523</v>
      </c>
    </row>
    <row r="22" spans="1:18" ht="69" customHeight="1">
      <c r="A22" s="113">
        <v>100</v>
      </c>
      <c r="B22" s="139" t="s">
        <v>20</v>
      </c>
      <c r="C22" s="131"/>
      <c r="D22" s="229" t="s">
        <v>34</v>
      </c>
      <c r="E22" s="230"/>
      <c r="F22" s="230"/>
      <c r="G22" s="230"/>
      <c r="H22" s="230"/>
      <c r="I22" s="230"/>
      <c r="J22" s="230"/>
      <c r="K22" s="138"/>
      <c r="L22" s="41"/>
      <c r="M22" s="42"/>
      <c r="N22" s="43"/>
      <c r="O22" s="43"/>
      <c r="P22" s="192">
        <v>2419.1</v>
      </c>
      <c r="Q22" s="192">
        <v>2833.2</v>
      </c>
      <c r="R22" s="207">
        <f t="shared" si="0"/>
        <v>117.11793642263652</v>
      </c>
    </row>
    <row r="23" spans="1:18" ht="70.5" customHeight="1">
      <c r="A23" s="113">
        <v>100</v>
      </c>
      <c r="B23" s="139" t="s">
        <v>21</v>
      </c>
      <c r="C23" s="140"/>
      <c r="D23" s="236" t="s">
        <v>35</v>
      </c>
      <c r="E23" s="222"/>
      <c r="F23" s="222"/>
      <c r="G23" s="222"/>
      <c r="H23" s="222"/>
      <c r="I23" s="222"/>
      <c r="J23" s="222"/>
      <c r="K23" s="222"/>
      <c r="L23" s="41"/>
      <c r="M23" s="42"/>
      <c r="N23" s="43"/>
      <c r="O23" s="43"/>
      <c r="P23" s="192">
        <v>0.1</v>
      </c>
      <c r="Q23" s="192">
        <v>-294.4</v>
      </c>
      <c r="R23" s="207">
        <f t="shared" si="0"/>
        <v>-294399.99999999994</v>
      </c>
    </row>
    <row r="24" spans="1:18" s="29" customFormat="1" ht="11.25" customHeight="1" hidden="1">
      <c r="A24" s="141"/>
      <c r="B24" s="132"/>
      <c r="C24" s="133"/>
      <c r="D24" s="142"/>
      <c r="E24" s="143"/>
      <c r="F24" s="143"/>
      <c r="G24" s="143"/>
      <c r="H24" s="143"/>
      <c r="I24" s="143"/>
      <c r="J24" s="143"/>
      <c r="K24" s="143"/>
      <c r="L24" s="22"/>
      <c r="M24" s="28"/>
      <c r="N24" s="28"/>
      <c r="O24" s="28"/>
      <c r="P24" s="183"/>
      <c r="Q24" s="206"/>
      <c r="R24" s="75" t="e">
        <f t="shared" si="0"/>
        <v>#DIV/0!</v>
      </c>
    </row>
    <row r="25" spans="1:18" ht="12.75" customHeight="1" hidden="1">
      <c r="A25" s="141"/>
      <c r="B25" s="132"/>
      <c r="C25" s="133"/>
      <c r="D25" s="144"/>
      <c r="E25" s="145"/>
      <c r="F25" s="145"/>
      <c r="G25" s="145"/>
      <c r="H25" s="145"/>
      <c r="I25" s="145"/>
      <c r="J25" s="145"/>
      <c r="K25" s="145"/>
      <c r="L25" s="22"/>
      <c r="M25" s="13"/>
      <c r="N25" s="13"/>
      <c r="O25" s="13"/>
      <c r="P25" s="183"/>
      <c r="Q25" s="206"/>
      <c r="R25" s="75" t="e">
        <f t="shared" si="0"/>
        <v>#DIV/0!</v>
      </c>
    </row>
    <row r="26" spans="1:18" ht="12.75" customHeight="1" hidden="1">
      <c r="A26" s="129"/>
      <c r="B26" s="126"/>
      <c r="C26" s="127"/>
      <c r="D26" s="146"/>
      <c r="E26" s="147"/>
      <c r="F26" s="147"/>
      <c r="G26" s="147"/>
      <c r="H26" s="147"/>
      <c r="I26" s="147"/>
      <c r="J26" s="147"/>
      <c r="K26" s="147"/>
      <c r="L26" s="21"/>
      <c r="M26" s="14"/>
      <c r="N26" s="14"/>
      <c r="O26" s="14"/>
      <c r="P26" s="184">
        <v>6</v>
      </c>
      <c r="Q26" s="206"/>
      <c r="R26" s="75">
        <f t="shared" si="0"/>
        <v>0</v>
      </c>
    </row>
    <row r="27" spans="1:18" ht="18.75" customHeight="1">
      <c r="A27" s="148" t="s">
        <v>41</v>
      </c>
      <c r="B27" s="85" t="s">
        <v>7</v>
      </c>
      <c r="C27" s="85"/>
      <c r="D27" s="219" t="s">
        <v>1</v>
      </c>
      <c r="E27" s="219"/>
      <c r="F27" s="219"/>
      <c r="G27" s="219"/>
      <c r="H27" s="219"/>
      <c r="I27" s="219"/>
      <c r="J27" s="219"/>
      <c r="K27" s="150"/>
      <c r="L27" s="53"/>
      <c r="M27" s="54"/>
      <c r="N27" s="54"/>
      <c r="O27" s="54"/>
      <c r="P27" s="77">
        <f>P34+P42+P46</f>
        <v>3500</v>
      </c>
      <c r="Q27" s="77">
        <f>Q34+Q42+Q46</f>
        <v>3067.9</v>
      </c>
      <c r="R27" s="207">
        <f t="shared" si="0"/>
        <v>87.65428571428572</v>
      </c>
    </row>
    <row r="28" spans="1:18" ht="12.75" customHeight="1" hidden="1">
      <c r="A28" s="113"/>
      <c r="B28" s="85"/>
      <c r="C28" s="85"/>
      <c r="D28" s="149"/>
      <c r="E28" s="149"/>
      <c r="F28" s="149"/>
      <c r="G28" s="150"/>
      <c r="H28" s="150"/>
      <c r="I28" s="150"/>
      <c r="J28" s="150"/>
      <c r="K28" s="150"/>
      <c r="L28" s="53"/>
      <c r="M28" s="54"/>
      <c r="N28" s="54"/>
      <c r="O28" s="54"/>
      <c r="P28" s="188"/>
      <c r="Q28" s="197"/>
      <c r="R28" s="75" t="e">
        <f t="shared" si="0"/>
        <v>#DIV/0!</v>
      </c>
    </row>
    <row r="29" spans="1:18" ht="0.75" customHeight="1" hidden="1">
      <c r="A29" s="113"/>
      <c r="B29" s="85"/>
      <c r="C29" s="85"/>
      <c r="D29" s="149"/>
      <c r="E29" s="149"/>
      <c r="F29" s="149"/>
      <c r="G29" s="150"/>
      <c r="H29" s="150"/>
      <c r="I29" s="150"/>
      <c r="J29" s="150"/>
      <c r="K29" s="150"/>
      <c r="L29" s="53"/>
      <c r="M29" s="54"/>
      <c r="N29" s="54"/>
      <c r="O29" s="54"/>
      <c r="P29" s="188"/>
      <c r="Q29" s="197"/>
      <c r="R29" s="75" t="e">
        <f t="shared" si="0"/>
        <v>#DIV/0!</v>
      </c>
    </row>
    <row r="30" spans="1:18" ht="12.75" customHeight="1" hidden="1">
      <c r="A30" s="113"/>
      <c r="B30" s="85"/>
      <c r="C30" s="85"/>
      <c r="D30" s="149"/>
      <c r="E30" s="149"/>
      <c r="F30" s="149"/>
      <c r="G30" s="150"/>
      <c r="H30" s="150"/>
      <c r="I30" s="150"/>
      <c r="J30" s="150"/>
      <c r="K30" s="150"/>
      <c r="L30" s="53"/>
      <c r="M30" s="54"/>
      <c r="N30" s="54"/>
      <c r="O30" s="54"/>
      <c r="P30" s="188"/>
      <c r="Q30" s="197"/>
      <c r="R30" s="75" t="e">
        <f t="shared" si="0"/>
        <v>#DIV/0!</v>
      </c>
    </row>
    <row r="31" spans="1:18" ht="12.75" customHeight="1" hidden="1">
      <c r="A31" s="113"/>
      <c r="B31" s="85"/>
      <c r="C31" s="85"/>
      <c r="D31" s="149"/>
      <c r="E31" s="149"/>
      <c r="F31" s="149"/>
      <c r="G31" s="150"/>
      <c r="H31" s="150"/>
      <c r="I31" s="150"/>
      <c r="J31" s="150"/>
      <c r="K31" s="150"/>
      <c r="L31" s="53"/>
      <c r="M31" s="54"/>
      <c r="N31" s="54"/>
      <c r="O31" s="54"/>
      <c r="P31" s="188"/>
      <c r="Q31" s="197"/>
      <c r="R31" s="75" t="e">
        <f t="shared" si="0"/>
        <v>#DIV/0!</v>
      </c>
    </row>
    <row r="32" spans="1:18" ht="0.75" customHeight="1" hidden="1">
      <c r="A32" s="113"/>
      <c r="B32" s="85"/>
      <c r="C32" s="85"/>
      <c r="D32" s="149"/>
      <c r="E32" s="149"/>
      <c r="F32" s="149"/>
      <c r="G32" s="150"/>
      <c r="H32" s="150"/>
      <c r="I32" s="150"/>
      <c r="J32" s="150"/>
      <c r="K32" s="150"/>
      <c r="L32" s="53"/>
      <c r="M32" s="54"/>
      <c r="N32" s="54"/>
      <c r="O32" s="54"/>
      <c r="P32" s="188"/>
      <c r="Q32" s="197"/>
      <c r="R32" s="75" t="e">
        <f t="shared" si="0"/>
        <v>#DIV/0!</v>
      </c>
    </row>
    <row r="33" spans="1:18" ht="12.75" customHeight="1" hidden="1">
      <c r="A33" s="113"/>
      <c r="B33" s="85"/>
      <c r="C33" s="85"/>
      <c r="D33" s="149"/>
      <c r="E33" s="149"/>
      <c r="F33" s="149"/>
      <c r="G33" s="150"/>
      <c r="H33" s="150"/>
      <c r="I33" s="150"/>
      <c r="J33" s="150"/>
      <c r="K33" s="150"/>
      <c r="L33" s="53"/>
      <c r="M33" s="54"/>
      <c r="N33" s="54"/>
      <c r="O33" s="54"/>
      <c r="P33" s="188"/>
      <c r="Q33" s="197"/>
      <c r="R33" s="75" t="e">
        <f t="shared" si="0"/>
        <v>#DIV/0!</v>
      </c>
    </row>
    <row r="34" spans="1:18" ht="40.5" customHeight="1">
      <c r="A34" s="113">
        <v>182</v>
      </c>
      <c r="B34" s="151" t="s">
        <v>51</v>
      </c>
      <c r="C34" s="151"/>
      <c r="D34" s="218" t="s">
        <v>50</v>
      </c>
      <c r="E34" s="218"/>
      <c r="F34" s="218"/>
      <c r="G34" s="218"/>
      <c r="H34" s="218"/>
      <c r="I34" s="218"/>
      <c r="J34" s="218"/>
      <c r="K34" s="218"/>
      <c r="L34" s="55"/>
      <c r="M34" s="56"/>
      <c r="N34" s="56"/>
      <c r="O34" s="56"/>
      <c r="P34" s="188">
        <v>400</v>
      </c>
      <c r="Q34" s="192">
        <v>336.2</v>
      </c>
      <c r="R34" s="207">
        <f t="shared" si="0"/>
        <v>84.05</v>
      </c>
    </row>
    <row r="35" spans="1:18" ht="12" customHeight="1" hidden="1">
      <c r="A35" s="113"/>
      <c r="B35" s="151"/>
      <c r="C35" s="151"/>
      <c r="D35" s="218"/>
      <c r="E35" s="218"/>
      <c r="F35" s="218"/>
      <c r="G35" s="218"/>
      <c r="H35" s="218"/>
      <c r="I35" s="218"/>
      <c r="J35" s="218"/>
      <c r="K35" s="218"/>
      <c r="L35" s="55"/>
      <c r="M35" s="56"/>
      <c r="N35" s="56"/>
      <c r="O35" s="56"/>
      <c r="P35" s="189"/>
      <c r="Q35" s="199"/>
      <c r="R35" s="207" t="e">
        <f t="shared" si="0"/>
        <v>#DIV/0!</v>
      </c>
    </row>
    <row r="36" spans="1:18" ht="1.5" customHeight="1" hidden="1">
      <c r="A36" s="129"/>
      <c r="B36" s="132"/>
      <c r="C36" s="133"/>
      <c r="D36" s="144"/>
      <c r="E36" s="145"/>
      <c r="F36" s="145"/>
      <c r="G36" s="145"/>
      <c r="H36" s="145"/>
      <c r="I36" s="145"/>
      <c r="J36" s="145"/>
      <c r="K36" s="145"/>
      <c r="L36" s="22"/>
      <c r="M36" s="13"/>
      <c r="N36" s="13"/>
      <c r="O36" s="13"/>
      <c r="P36" s="190"/>
      <c r="Q36" s="200"/>
      <c r="R36" s="207" t="e">
        <f t="shared" si="0"/>
        <v>#DIV/0!</v>
      </c>
    </row>
    <row r="37" spans="1:18" ht="12.75" customHeight="1" hidden="1">
      <c r="A37" s="141"/>
      <c r="B37" s="132"/>
      <c r="C37" s="133"/>
      <c r="D37" s="144"/>
      <c r="E37" s="145"/>
      <c r="F37" s="145"/>
      <c r="G37" s="145"/>
      <c r="H37" s="145"/>
      <c r="I37" s="145"/>
      <c r="J37" s="145"/>
      <c r="K37" s="145"/>
      <c r="L37" s="22"/>
      <c r="M37" s="13"/>
      <c r="N37" s="13"/>
      <c r="O37" s="13"/>
      <c r="P37" s="190"/>
      <c r="Q37" s="200"/>
      <c r="R37" s="207" t="e">
        <f t="shared" si="0"/>
        <v>#DIV/0!</v>
      </c>
    </row>
    <row r="38" spans="1:18" ht="2.25" customHeight="1" hidden="1">
      <c r="A38" s="141"/>
      <c r="B38" s="132"/>
      <c r="C38" s="133"/>
      <c r="D38" s="144"/>
      <c r="E38" s="145"/>
      <c r="F38" s="145"/>
      <c r="G38" s="145"/>
      <c r="H38" s="145"/>
      <c r="I38" s="145"/>
      <c r="J38" s="145"/>
      <c r="K38" s="145"/>
      <c r="L38" s="22"/>
      <c r="M38" s="13"/>
      <c r="N38" s="13"/>
      <c r="O38" s="13"/>
      <c r="P38" s="190"/>
      <c r="Q38" s="200"/>
      <c r="R38" s="207" t="e">
        <f t="shared" si="0"/>
        <v>#DIV/0!</v>
      </c>
    </row>
    <row r="39" spans="1:18" ht="12.75" customHeight="1" hidden="1">
      <c r="A39" s="152"/>
      <c r="B39" s="132"/>
      <c r="C39" s="133"/>
      <c r="D39" s="144"/>
      <c r="E39" s="145"/>
      <c r="F39" s="145"/>
      <c r="G39" s="145"/>
      <c r="H39" s="145"/>
      <c r="I39" s="145"/>
      <c r="J39" s="145"/>
      <c r="K39" s="145"/>
      <c r="L39" s="22"/>
      <c r="M39" s="13"/>
      <c r="N39" s="13"/>
      <c r="O39" s="13"/>
      <c r="P39" s="190"/>
      <c r="Q39" s="200"/>
      <c r="R39" s="207" t="e">
        <f t="shared" si="0"/>
        <v>#DIV/0!</v>
      </c>
    </row>
    <row r="40" spans="1:18" ht="12.75" customHeight="1" hidden="1">
      <c r="A40" s="152"/>
      <c r="B40" s="132"/>
      <c r="C40" s="133"/>
      <c r="D40" s="144"/>
      <c r="E40" s="145"/>
      <c r="F40" s="145"/>
      <c r="G40" s="145"/>
      <c r="H40" s="145"/>
      <c r="I40" s="145"/>
      <c r="J40" s="145"/>
      <c r="K40" s="145"/>
      <c r="L40" s="22"/>
      <c r="M40" s="13"/>
      <c r="N40" s="13"/>
      <c r="O40" s="13"/>
      <c r="P40" s="190"/>
      <c r="Q40" s="200"/>
      <c r="R40" s="207" t="e">
        <f t="shared" si="0"/>
        <v>#DIV/0!</v>
      </c>
    </row>
    <row r="41" spans="1:18" ht="0.75" customHeight="1" hidden="1">
      <c r="A41" s="129"/>
      <c r="B41" s="132"/>
      <c r="C41" s="133"/>
      <c r="D41" s="144"/>
      <c r="E41" s="145"/>
      <c r="F41" s="145"/>
      <c r="G41" s="145"/>
      <c r="H41" s="145"/>
      <c r="I41" s="145"/>
      <c r="J41" s="145"/>
      <c r="K41" s="145"/>
      <c r="L41" s="22"/>
      <c r="M41" s="13"/>
      <c r="N41" s="13"/>
      <c r="O41" s="13"/>
      <c r="P41" s="190"/>
      <c r="Q41" s="200"/>
      <c r="R41" s="207" t="e">
        <f t="shared" si="0"/>
        <v>#DIV/0!</v>
      </c>
    </row>
    <row r="42" spans="1:18" ht="24.75" customHeight="1">
      <c r="A42" s="210">
        <v>182</v>
      </c>
      <c r="B42" s="212" t="s">
        <v>53</v>
      </c>
      <c r="C42" s="153"/>
      <c r="D42" s="237" t="s">
        <v>52</v>
      </c>
      <c r="E42" s="238"/>
      <c r="F42" s="238"/>
      <c r="G42" s="238"/>
      <c r="H42" s="238"/>
      <c r="I42" s="238"/>
      <c r="J42" s="238"/>
      <c r="K42" s="241"/>
      <c r="L42" s="24"/>
      <c r="M42" s="11"/>
      <c r="N42" s="11"/>
      <c r="O42" s="11"/>
      <c r="P42" s="231">
        <v>2500</v>
      </c>
      <c r="Q42" s="227">
        <v>2060.8</v>
      </c>
      <c r="R42" s="233">
        <f t="shared" si="0"/>
        <v>82.43200000000002</v>
      </c>
    </row>
    <row r="43" spans="1:18" ht="17.25" customHeight="1">
      <c r="A43" s="211"/>
      <c r="B43" s="213"/>
      <c r="C43" s="155"/>
      <c r="D43" s="242"/>
      <c r="E43" s="243"/>
      <c r="F43" s="243"/>
      <c r="G43" s="243"/>
      <c r="H43" s="243"/>
      <c r="I43" s="243"/>
      <c r="J43" s="243"/>
      <c r="K43" s="244"/>
      <c r="L43" s="18"/>
      <c r="M43" s="11"/>
      <c r="N43" s="11"/>
      <c r="O43" s="11"/>
      <c r="P43" s="232"/>
      <c r="Q43" s="245"/>
      <c r="R43" s="234"/>
    </row>
    <row r="44" spans="1:18" ht="15.75" customHeight="1" hidden="1">
      <c r="A44" s="154"/>
      <c r="B44" s="156"/>
      <c r="C44" s="155"/>
      <c r="D44" s="144"/>
      <c r="E44" s="157"/>
      <c r="F44" s="157"/>
      <c r="G44" s="157"/>
      <c r="H44" s="157"/>
      <c r="I44" s="157"/>
      <c r="J44" s="157"/>
      <c r="K44" s="157"/>
      <c r="L44" s="18"/>
      <c r="M44" s="11"/>
      <c r="N44" s="11"/>
      <c r="O44" s="11"/>
      <c r="P44" s="182"/>
      <c r="Q44" s="208"/>
      <c r="R44" s="207" t="e">
        <f t="shared" si="0"/>
        <v>#DIV/0!</v>
      </c>
    </row>
    <row r="45" spans="1:18" ht="12.75" customHeight="1" hidden="1">
      <c r="A45" s="113"/>
      <c r="B45" s="158"/>
      <c r="C45" s="159"/>
      <c r="D45" s="146" t="s">
        <v>9</v>
      </c>
      <c r="E45" s="160"/>
      <c r="F45" s="160"/>
      <c r="G45" s="160"/>
      <c r="H45" s="160"/>
      <c r="I45" s="160"/>
      <c r="J45" s="160"/>
      <c r="K45" s="160"/>
      <c r="L45" s="25"/>
      <c r="M45" s="11"/>
      <c r="N45" s="11"/>
      <c r="O45" s="11"/>
      <c r="P45" s="191"/>
      <c r="Q45" s="208"/>
      <c r="R45" s="207" t="e">
        <f t="shared" si="0"/>
        <v>#DIV/0!</v>
      </c>
    </row>
    <row r="46" spans="1:18" ht="40.5" customHeight="1">
      <c r="A46" s="161">
        <v>182</v>
      </c>
      <c r="B46" s="162" t="s">
        <v>55</v>
      </c>
      <c r="C46" s="163"/>
      <c r="D46" s="237" t="s">
        <v>54</v>
      </c>
      <c r="E46" s="238"/>
      <c r="F46" s="238"/>
      <c r="G46" s="238"/>
      <c r="H46" s="238"/>
      <c r="I46" s="238"/>
      <c r="J46" s="238"/>
      <c r="K46" s="238"/>
      <c r="L46" s="44"/>
      <c r="M46" s="46"/>
      <c r="N46" s="46"/>
      <c r="O46" s="46"/>
      <c r="P46" s="182">
        <v>600</v>
      </c>
      <c r="Q46" s="192">
        <v>670.9</v>
      </c>
      <c r="R46" s="207">
        <f t="shared" si="0"/>
        <v>111.81666666666666</v>
      </c>
    </row>
    <row r="47" spans="1:18" ht="204" customHeight="1" hidden="1">
      <c r="A47" s="141"/>
      <c r="B47" s="214"/>
      <c r="C47" s="215"/>
      <c r="D47" s="239"/>
      <c r="E47" s="240"/>
      <c r="F47" s="240"/>
      <c r="G47" s="240"/>
      <c r="H47" s="240"/>
      <c r="I47" s="240"/>
      <c r="J47" s="240"/>
      <c r="K47" s="240"/>
      <c r="L47" s="45"/>
      <c r="M47" s="46"/>
      <c r="N47" s="46"/>
      <c r="O47" s="46"/>
      <c r="P47" s="183"/>
      <c r="Q47" s="201"/>
      <c r="R47" s="75" t="e">
        <f t="shared" si="0"/>
        <v>#DIV/0!</v>
      </c>
    </row>
    <row r="48" spans="1:18" ht="22.5" customHeight="1" hidden="1">
      <c r="A48" s="141"/>
      <c r="B48" s="214"/>
      <c r="C48" s="215"/>
      <c r="D48" s="144" t="s">
        <v>8</v>
      </c>
      <c r="E48" s="157"/>
      <c r="F48" s="157"/>
      <c r="G48" s="157"/>
      <c r="H48" s="157"/>
      <c r="I48" s="157"/>
      <c r="J48" s="157"/>
      <c r="K48" s="157"/>
      <c r="L48" s="45"/>
      <c r="M48" s="46"/>
      <c r="N48" s="46"/>
      <c r="O48" s="46"/>
      <c r="P48" s="184"/>
      <c r="Q48" s="201"/>
      <c r="R48" s="75" t="e">
        <f t="shared" si="0"/>
        <v>#DIV/0!</v>
      </c>
    </row>
    <row r="49" spans="1:18" ht="27" customHeight="1" hidden="1">
      <c r="A49" s="129"/>
      <c r="B49" s="216"/>
      <c r="C49" s="217"/>
      <c r="D49" s="146" t="s">
        <v>9</v>
      </c>
      <c r="E49" s="160"/>
      <c r="F49" s="160"/>
      <c r="G49" s="160"/>
      <c r="H49" s="160"/>
      <c r="I49" s="160"/>
      <c r="J49" s="160"/>
      <c r="K49" s="160"/>
      <c r="L49" s="47"/>
      <c r="M49" s="46"/>
      <c r="N49" s="46"/>
      <c r="O49" s="46"/>
      <c r="P49" s="183"/>
      <c r="Q49" s="201"/>
      <c r="R49" s="75" t="e">
        <f t="shared" si="0"/>
        <v>#DIV/0!</v>
      </c>
    </row>
    <row r="50" spans="1:18" ht="2.25" customHeight="1" hidden="1">
      <c r="A50" s="129"/>
      <c r="B50" s="158"/>
      <c r="C50" s="159"/>
      <c r="D50" s="146"/>
      <c r="E50" s="160"/>
      <c r="F50" s="160"/>
      <c r="G50" s="160"/>
      <c r="H50" s="160"/>
      <c r="I50" s="160"/>
      <c r="J50" s="160"/>
      <c r="K50" s="160"/>
      <c r="L50" s="25"/>
      <c r="M50" s="11"/>
      <c r="N50" s="11"/>
      <c r="O50" s="11"/>
      <c r="P50" s="183"/>
      <c r="Q50" s="201"/>
      <c r="R50" s="75" t="e">
        <f t="shared" si="0"/>
        <v>#DIV/0!</v>
      </c>
    </row>
    <row r="51" spans="1:18" ht="12.75" customHeight="1" hidden="1">
      <c r="A51" s="152"/>
      <c r="B51" s="164"/>
      <c r="C51" s="165"/>
      <c r="D51" s="144"/>
      <c r="E51" s="157"/>
      <c r="F51" s="157"/>
      <c r="G51" s="157"/>
      <c r="H51" s="157"/>
      <c r="I51" s="157"/>
      <c r="J51" s="157"/>
      <c r="K51" s="157"/>
      <c r="L51" s="18"/>
      <c r="M51" s="11"/>
      <c r="N51" s="11"/>
      <c r="O51" s="11"/>
      <c r="P51" s="183"/>
      <c r="Q51" s="201"/>
      <c r="R51" s="75" t="e">
        <f t="shared" si="0"/>
        <v>#DIV/0!</v>
      </c>
    </row>
    <row r="52" spans="1:18" ht="42" customHeight="1">
      <c r="A52" s="100" t="s">
        <v>81</v>
      </c>
      <c r="B52" s="101" t="s">
        <v>82</v>
      </c>
      <c r="C52" s="102"/>
      <c r="D52" s="223" t="s">
        <v>83</v>
      </c>
      <c r="E52" s="224"/>
      <c r="F52" s="224"/>
      <c r="G52" s="224"/>
      <c r="H52" s="224"/>
      <c r="I52" s="224"/>
      <c r="J52" s="224"/>
      <c r="K52" s="103"/>
      <c r="L52" s="40"/>
      <c r="M52" s="40"/>
      <c r="N52" s="40"/>
      <c r="O52" s="40"/>
      <c r="P52" s="77">
        <f>P53</f>
        <v>31</v>
      </c>
      <c r="Q52" s="77">
        <f>Q53</f>
        <v>30.6</v>
      </c>
      <c r="R52" s="207">
        <f t="shared" si="0"/>
        <v>98.70967741935483</v>
      </c>
    </row>
    <row r="53" spans="1:18" ht="72.75" customHeight="1">
      <c r="A53" s="64">
        <v>993</v>
      </c>
      <c r="B53" s="104" t="s">
        <v>84</v>
      </c>
      <c r="C53" s="105"/>
      <c r="D53" s="225" t="s">
        <v>85</v>
      </c>
      <c r="E53" s="226"/>
      <c r="F53" s="226"/>
      <c r="G53" s="226"/>
      <c r="H53" s="226"/>
      <c r="I53" s="226"/>
      <c r="J53" s="226"/>
      <c r="K53" s="106"/>
      <c r="L53" s="48"/>
      <c r="M53" s="48"/>
      <c r="N53" s="48"/>
      <c r="O53" s="48"/>
      <c r="P53" s="81">
        <v>31</v>
      </c>
      <c r="Q53" s="82">
        <v>30.6</v>
      </c>
      <c r="R53" s="207">
        <f t="shared" si="0"/>
        <v>98.70967741935483</v>
      </c>
    </row>
    <row r="54" spans="1:18" ht="26.25" customHeight="1">
      <c r="A54" s="107">
        <v>993</v>
      </c>
      <c r="B54" s="108" t="s">
        <v>79</v>
      </c>
      <c r="C54" s="109"/>
      <c r="D54" s="264" t="s">
        <v>80</v>
      </c>
      <c r="E54" s="265"/>
      <c r="F54" s="265"/>
      <c r="G54" s="265"/>
      <c r="H54" s="265"/>
      <c r="I54" s="265"/>
      <c r="J54" s="265"/>
      <c r="K54" s="110"/>
      <c r="L54" s="83"/>
      <c r="M54" s="83"/>
      <c r="N54" s="83"/>
      <c r="O54" s="83"/>
      <c r="P54" s="186">
        <f>P55</f>
        <v>106</v>
      </c>
      <c r="Q54" s="80">
        <f>Q55</f>
        <v>105.9</v>
      </c>
      <c r="R54" s="207">
        <f t="shared" si="0"/>
        <v>99.90566037735849</v>
      </c>
    </row>
    <row r="55" spans="1:18" ht="66.75" customHeight="1">
      <c r="A55" s="64">
        <v>993</v>
      </c>
      <c r="B55" s="104" t="s">
        <v>73</v>
      </c>
      <c r="C55" s="105"/>
      <c r="D55" s="225" t="s">
        <v>72</v>
      </c>
      <c r="E55" s="226"/>
      <c r="F55" s="226"/>
      <c r="G55" s="226"/>
      <c r="H55" s="226"/>
      <c r="I55" s="226"/>
      <c r="J55" s="226"/>
      <c r="K55" s="106"/>
      <c r="L55" s="48"/>
      <c r="M55" s="48"/>
      <c r="N55" s="48"/>
      <c r="O55" s="48"/>
      <c r="P55" s="81">
        <v>106</v>
      </c>
      <c r="Q55" s="82">
        <v>105.9</v>
      </c>
      <c r="R55" s="207">
        <f t="shared" si="0"/>
        <v>99.90566037735849</v>
      </c>
    </row>
    <row r="56" spans="1:18" ht="30" customHeight="1">
      <c r="A56" s="111" t="s">
        <v>41</v>
      </c>
      <c r="B56" s="85" t="s">
        <v>15</v>
      </c>
      <c r="C56" s="109"/>
      <c r="D56" s="266" t="s">
        <v>16</v>
      </c>
      <c r="E56" s="266"/>
      <c r="F56" s="266"/>
      <c r="G56" s="266"/>
      <c r="H56" s="266"/>
      <c r="I56" s="266"/>
      <c r="J56" s="266"/>
      <c r="K56" s="266"/>
      <c r="L56" s="49"/>
      <c r="M56" s="40"/>
      <c r="N56" s="40"/>
      <c r="O56" s="40"/>
      <c r="P56" s="187">
        <f>P57</f>
        <v>1</v>
      </c>
      <c r="Q56" s="187">
        <f>Q57</f>
        <v>1.1</v>
      </c>
      <c r="R56" s="207">
        <f t="shared" si="0"/>
        <v>110.00000000000001</v>
      </c>
    </row>
    <row r="57" spans="1:18" ht="75" customHeight="1">
      <c r="A57" s="113">
        <v>993</v>
      </c>
      <c r="B57" s="114" t="s">
        <v>69</v>
      </c>
      <c r="C57" s="105"/>
      <c r="D57" s="222" t="s">
        <v>70</v>
      </c>
      <c r="E57" s="222"/>
      <c r="F57" s="222"/>
      <c r="G57" s="222"/>
      <c r="H57" s="222"/>
      <c r="I57" s="222"/>
      <c r="J57" s="222"/>
      <c r="K57" s="222"/>
      <c r="L57" s="27"/>
      <c r="M57" s="15"/>
      <c r="N57" s="15"/>
      <c r="O57" s="15"/>
      <c r="P57" s="188">
        <v>1</v>
      </c>
      <c r="Q57" s="192">
        <v>1.1</v>
      </c>
      <c r="R57" s="207">
        <f t="shared" si="0"/>
        <v>110.00000000000001</v>
      </c>
    </row>
    <row r="58" spans="1:18" ht="19.5" customHeight="1">
      <c r="A58" s="99">
        <v>993</v>
      </c>
      <c r="B58" s="115" t="s">
        <v>48</v>
      </c>
      <c r="C58" s="109"/>
      <c r="D58" s="221" t="s">
        <v>49</v>
      </c>
      <c r="E58" s="221"/>
      <c r="F58" s="221"/>
      <c r="G58" s="221"/>
      <c r="H58" s="221"/>
      <c r="I58" s="221"/>
      <c r="J58" s="221"/>
      <c r="K58" s="116"/>
      <c r="L58" s="70"/>
      <c r="M58" s="69"/>
      <c r="N58" s="69"/>
      <c r="O58" s="69"/>
      <c r="P58" s="77">
        <f>P59</f>
        <v>275</v>
      </c>
      <c r="Q58" s="77">
        <f>Q59</f>
        <v>270.9</v>
      </c>
      <c r="R58" s="207">
        <f t="shared" si="0"/>
        <v>98.5090909090909</v>
      </c>
    </row>
    <row r="59" spans="1:19" ht="68.25" customHeight="1">
      <c r="A59" s="94">
        <v>993</v>
      </c>
      <c r="B59" s="95" t="s">
        <v>57</v>
      </c>
      <c r="C59" s="105"/>
      <c r="D59" s="222" t="s">
        <v>56</v>
      </c>
      <c r="E59" s="222"/>
      <c r="F59" s="222"/>
      <c r="G59" s="222"/>
      <c r="H59" s="222"/>
      <c r="I59" s="222"/>
      <c r="J59" s="222"/>
      <c r="K59" s="88"/>
      <c r="L59" s="27"/>
      <c r="M59" s="15"/>
      <c r="N59" s="15"/>
      <c r="O59" s="15"/>
      <c r="P59" s="188">
        <v>275</v>
      </c>
      <c r="Q59" s="192">
        <v>270.9</v>
      </c>
      <c r="R59" s="207">
        <f t="shared" si="0"/>
        <v>98.5090909090909</v>
      </c>
      <c r="S59" s="62"/>
    </row>
    <row r="60" spans="1:18" ht="21.75" customHeight="1">
      <c r="A60" s="96" t="s">
        <v>41</v>
      </c>
      <c r="B60" s="97" t="s">
        <v>22</v>
      </c>
      <c r="C60" s="166"/>
      <c r="D60" s="220" t="s">
        <v>23</v>
      </c>
      <c r="E60" s="220"/>
      <c r="F60" s="220"/>
      <c r="G60" s="220"/>
      <c r="H60" s="220"/>
      <c r="I60" s="220"/>
      <c r="J60" s="220"/>
      <c r="K60" s="167"/>
      <c r="L60" s="73"/>
      <c r="M60" s="74" t="e">
        <f>M61+M63</f>
        <v>#REF!</v>
      </c>
      <c r="N60" s="73"/>
      <c r="O60" s="73"/>
      <c r="P60" s="185">
        <f>P61+P72</f>
        <v>68134.09999999999</v>
      </c>
      <c r="Q60" s="204">
        <f>Q61+Q72</f>
        <v>68129.15123999999</v>
      </c>
      <c r="R60" s="207">
        <f t="shared" si="0"/>
        <v>99.99273673534984</v>
      </c>
    </row>
    <row r="61" spans="1:18" ht="28.5" customHeight="1">
      <c r="A61" s="98" t="s">
        <v>41</v>
      </c>
      <c r="B61" s="85" t="s">
        <v>24</v>
      </c>
      <c r="C61" s="109"/>
      <c r="D61" s="268" t="s">
        <v>44</v>
      </c>
      <c r="E61" s="268"/>
      <c r="F61" s="268"/>
      <c r="G61" s="268"/>
      <c r="H61" s="268"/>
      <c r="I61" s="268"/>
      <c r="J61" s="268"/>
      <c r="K61" s="168"/>
      <c r="L61" s="50"/>
      <c r="M61" s="39" t="e">
        <f>#REF!+#REF!+#REF!</f>
        <v>#REF!</v>
      </c>
      <c r="N61" s="50"/>
      <c r="O61" s="50"/>
      <c r="P61" s="181">
        <f>P62+P64+P67+P70</f>
        <v>67839.13947</v>
      </c>
      <c r="Q61" s="198">
        <f>Q62+Q64+Q67+Q70</f>
        <v>67839.13945999999</v>
      </c>
      <c r="R61" s="207">
        <f t="shared" si="0"/>
        <v>99.99999998525925</v>
      </c>
    </row>
    <row r="62" spans="1:18" ht="32.25" customHeight="1">
      <c r="A62" s="99">
        <v>993</v>
      </c>
      <c r="B62" s="85" t="s">
        <v>46</v>
      </c>
      <c r="C62" s="109"/>
      <c r="D62" s="268" t="s">
        <v>45</v>
      </c>
      <c r="E62" s="268"/>
      <c r="F62" s="268"/>
      <c r="G62" s="268"/>
      <c r="H62" s="268"/>
      <c r="I62" s="268"/>
      <c r="J62" s="268"/>
      <c r="K62" s="168"/>
      <c r="L62" s="50"/>
      <c r="M62" s="39"/>
      <c r="N62" s="50"/>
      <c r="O62" s="50"/>
      <c r="P62" s="77">
        <f>P63</f>
        <v>15427.9</v>
      </c>
      <c r="Q62" s="77">
        <f>Q63</f>
        <v>15427.9</v>
      </c>
      <c r="R62" s="207">
        <f t="shared" si="0"/>
        <v>100</v>
      </c>
    </row>
    <row r="63" spans="1:19" ht="48.75" customHeight="1">
      <c r="A63" s="68">
        <v>993</v>
      </c>
      <c r="B63" s="67" t="s">
        <v>71</v>
      </c>
      <c r="C63" s="169"/>
      <c r="D63" s="248" t="s">
        <v>76</v>
      </c>
      <c r="E63" s="248"/>
      <c r="F63" s="248"/>
      <c r="G63" s="248"/>
      <c r="H63" s="248"/>
      <c r="I63" s="248"/>
      <c r="J63" s="248"/>
      <c r="K63" s="170"/>
      <c r="L63" s="58"/>
      <c r="M63" s="59">
        <v>400</v>
      </c>
      <c r="N63" s="60"/>
      <c r="O63" s="60"/>
      <c r="P63" s="78">
        <v>15427.9</v>
      </c>
      <c r="Q63" s="79">
        <v>15427.9</v>
      </c>
      <c r="R63" s="207">
        <f t="shared" si="0"/>
        <v>100</v>
      </c>
      <c r="S63" s="62"/>
    </row>
    <row r="64" spans="1:18" ht="41.25" customHeight="1">
      <c r="A64" s="92">
        <v>993</v>
      </c>
      <c r="B64" s="93" t="s">
        <v>47</v>
      </c>
      <c r="C64" s="171"/>
      <c r="D64" s="261" t="s">
        <v>37</v>
      </c>
      <c r="E64" s="261"/>
      <c r="F64" s="261"/>
      <c r="G64" s="261"/>
      <c r="H64" s="261"/>
      <c r="I64" s="261"/>
      <c r="J64" s="261"/>
      <c r="K64" s="112"/>
      <c r="L64" s="65"/>
      <c r="M64" s="66"/>
      <c r="N64" s="66"/>
      <c r="O64" s="66"/>
      <c r="P64" s="80">
        <f>P65+P66</f>
        <v>379.9</v>
      </c>
      <c r="Q64" s="80">
        <f>Q65+Q66</f>
        <v>379.9</v>
      </c>
      <c r="R64" s="207">
        <f t="shared" si="0"/>
        <v>100</v>
      </c>
    </row>
    <row r="65" spans="1:18" ht="58.5" customHeight="1">
      <c r="A65" s="89">
        <v>993</v>
      </c>
      <c r="B65" s="90" t="s">
        <v>58</v>
      </c>
      <c r="C65" s="109"/>
      <c r="D65" s="238" t="s">
        <v>90</v>
      </c>
      <c r="E65" s="238"/>
      <c r="F65" s="238"/>
      <c r="G65" s="238"/>
      <c r="H65" s="238"/>
      <c r="I65" s="238"/>
      <c r="J65" s="238"/>
      <c r="K65" s="157"/>
      <c r="L65" s="18"/>
      <c r="M65" s="61"/>
      <c r="N65" s="61"/>
      <c r="O65" s="61"/>
      <c r="P65" s="81">
        <v>379.2</v>
      </c>
      <c r="Q65" s="82">
        <v>379.2</v>
      </c>
      <c r="R65" s="207">
        <f t="shared" si="0"/>
        <v>100</v>
      </c>
    </row>
    <row r="66" spans="1:18" ht="45.75" customHeight="1">
      <c r="A66" s="89">
        <v>993</v>
      </c>
      <c r="B66" s="90" t="s">
        <v>60</v>
      </c>
      <c r="C66" s="172"/>
      <c r="D66" s="263" t="s">
        <v>62</v>
      </c>
      <c r="E66" s="263"/>
      <c r="F66" s="263"/>
      <c r="G66" s="263"/>
      <c r="H66" s="263"/>
      <c r="I66" s="263"/>
      <c r="J66" s="263"/>
      <c r="K66" s="121"/>
      <c r="L66" s="25"/>
      <c r="M66" s="58"/>
      <c r="N66" s="58"/>
      <c r="O66" s="58"/>
      <c r="P66" s="81">
        <v>0.7</v>
      </c>
      <c r="Q66" s="82">
        <v>0.7</v>
      </c>
      <c r="R66" s="207">
        <f t="shared" si="0"/>
        <v>100</v>
      </c>
    </row>
    <row r="67" spans="1:18" ht="41.25" customHeight="1">
      <c r="A67" s="84">
        <v>993</v>
      </c>
      <c r="B67" s="93" t="s">
        <v>74</v>
      </c>
      <c r="C67" s="173"/>
      <c r="D67" s="261" t="s">
        <v>75</v>
      </c>
      <c r="E67" s="273"/>
      <c r="F67" s="273"/>
      <c r="G67" s="273"/>
      <c r="H67" s="273"/>
      <c r="I67" s="273"/>
      <c r="J67" s="273"/>
      <c r="K67" s="112"/>
      <c r="L67" s="65"/>
      <c r="M67" s="66"/>
      <c r="N67" s="66"/>
      <c r="O67" s="66"/>
      <c r="P67" s="177">
        <f>P69+P68</f>
        <v>51643.3963</v>
      </c>
      <c r="Q67" s="177">
        <f>Q69+Q68</f>
        <v>51643.39629</v>
      </c>
      <c r="R67" s="207">
        <f t="shared" si="0"/>
        <v>99.99999998063643</v>
      </c>
    </row>
    <row r="68" spans="1:18" ht="57" customHeight="1">
      <c r="A68" s="64">
        <v>993</v>
      </c>
      <c r="B68" s="67" t="s">
        <v>77</v>
      </c>
      <c r="C68" s="174"/>
      <c r="D68" s="272" t="s">
        <v>78</v>
      </c>
      <c r="E68" s="272"/>
      <c r="F68" s="272"/>
      <c r="G68" s="272"/>
      <c r="H68" s="272"/>
      <c r="I68" s="272"/>
      <c r="J68" s="272"/>
      <c r="K68" s="121"/>
      <c r="L68" s="25"/>
      <c r="M68" s="58"/>
      <c r="N68" s="58"/>
      <c r="O68" s="58"/>
      <c r="P68" s="81">
        <v>2082</v>
      </c>
      <c r="Q68" s="82">
        <v>2082</v>
      </c>
      <c r="R68" s="207">
        <f t="shared" si="0"/>
        <v>100</v>
      </c>
    </row>
    <row r="69" spans="1:19" ht="53.25" customHeight="1">
      <c r="A69" s="64">
        <v>993</v>
      </c>
      <c r="B69" s="63" t="s">
        <v>61</v>
      </c>
      <c r="C69" s="109"/>
      <c r="D69" s="270" t="s">
        <v>59</v>
      </c>
      <c r="E69" s="270"/>
      <c r="F69" s="270"/>
      <c r="G69" s="270"/>
      <c r="H69" s="270"/>
      <c r="I69" s="270"/>
      <c r="J69" s="270"/>
      <c r="K69" s="175"/>
      <c r="L69" s="38"/>
      <c r="M69" s="57"/>
      <c r="N69" s="38"/>
      <c r="O69" s="38"/>
      <c r="P69" s="178">
        <v>49561.3963</v>
      </c>
      <c r="Q69" s="196">
        <v>49561.39629</v>
      </c>
      <c r="R69" s="207">
        <f t="shared" si="0"/>
        <v>99.999999979823</v>
      </c>
      <c r="S69" s="62"/>
    </row>
    <row r="70" spans="1:19" ht="53.25" customHeight="1">
      <c r="A70" s="84">
        <v>993</v>
      </c>
      <c r="B70" s="85" t="s">
        <v>86</v>
      </c>
      <c r="C70" s="109"/>
      <c r="D70" s="269" t="s">
        <v>87</v>
      </c>
      <c r="E70" s="269"/>
      <c r="F70" s="269"/>
      <c r="G70" s="269"/>
      <c r="H70" s="269"/>
      <c r="I70" s="269"/>
      <c r="J70" s="269"/>
      <c r="K70" s="176"/>
      <c r="L70" s="86"/>
      <c r="M70" s="87"/>
      <c r="N70" s="86"/>
      <c r="O70" s="86"/>
      <c r="P70" s="177">
        <f>P71</f>
        <v>387.94317</v>
      </c>
      <c r="Q70" s="177">
        <f>Q71</f>
        <v>387.94317</v>
      </c>
      <c r="R70" s="207">
        <f t="shared" si="0"/>
        <v>100</v>
      </c>
      <c r="S70" s="62"/>
    </row>
    <row r="71" spans="1:19" ht="53.25" customHeight="1">
      <c r="A71" s="64">
        <v>993</v>
      </c>
      <c r="B71" s="67" t="s">
        <v>88</v>
      </c>
      <c r="C71" s="109"/>
      <c r="D71" s="271" t="s">
        <v>89</v>
      </c>
      <c r="E71" s="271"/>
      <c r="F71" s="271"/>
      <c r="G71" s="271"/>
      <c r="H71" s="271"/>
      <c r="I71" s="271"/>
      <c r="J71" s="271"/>
      <c r="K71" s="175"/>
      <c r="L71" s="38"/>
      <c r="M71" s="57"/>
      <c r="N71" s="38"/>
      <c r="O71" s="38"/>
      <c r="P71" s="178">
        <v>387.94317</v>
      </c>
      <c r="Q71" s="196">
        <v>387.94317</v>
      </c>
      <c r="R71" s="207">
        <f t="shared" si="0"/>
        <v>100</v>
      </c>
      <c r="S71" s="62"/>
    </row>
    <row r="72" spans="1:18" ht="30" customHeight="1">
      <c r="A72" s="100" t="s">
        <v>41</v>
      </c>
      <c r="B72" s="258" t="s">
        <v>38</v>
      </c>
      <c r="C72" s="259"/>
      <c r="D72" s="223" t="s">
        <v>39</v>
      </c>
      <c r="E72" s="268"/>
      <c r="F72" s="268"/>
      <c r="G72" s="268"/>
      <c r="H72" s="268"/>
      <c r="I72" s="268"/>
      <c r="J72" s="268"/>
      <c r="K72" s="112"/>
      <c r="L72" s="36"/>
      <c r="M72" s="36"/>
      <c r="N72" s="36"/>
      <c r="O72" s="36"/>
      <c r="P72" s="177">
        <f>P73</f>
        <v>294.96053</v>
      </c>
      <c r="Q72" s="203">
        <f>Q73</f>
        <v>290.01178</v>
      </c>
      <c r="R72" s="207">
        <f t="shared" si="0"/>
        <v>98.32223314760114</v>
      </c>
    </row>
    <row r="73" spans="1:19" ht="37.5" customHeight="1">
      <c r="A73" s="89">
        <v>993</v>
      </c>
      <c r="B73" s="90" t="s">
        <v>64</v>
      </c>
      <c r="C73" s="172"/>
      <c r="D73" s="225" t="s">
        <v>63</v>
      </c>
      <c r="E73" s="248"/>
      <c r="F73" s="248"/>
      <c r="G73" s="248"/>
      <c r="H73" s="248"/>
      <c r="I73" s="248"/>
      <c r="J73" s="248"/>
      <c r="K73" s="121"/>
      <c r="L73" s="25"/>
      <c r="M73" s="58"/>
      <c r="N73" s="58"/>
      <c r="O73" s="58"/>
      <c r="P73" s="178">
        <v>294.96053</v>
      </c>
      <c r="Q73" s="205">
        <v>290.01178</v>
      </c>
      <c r="R73" s="207">
        <f t="shared" si="0"/>
        <v>98.32223314760114</v>
      </c>
      <c r="S73" s="62"/>
    </row>
    <row r="74" spans="1:18" ht="92.25" customHeight="1">
      <c r="A74" s="89">
        <v>993</v>
      </c>
      <c r="B74" s="91" t="s">
        <v>65</v>
      </c>
      <c r="C74" s="172"/>
      <c r="D74" s="262" t="s">
        <v>68</v>
      </c>
      <c r="E74" s="263"/>
      <c r="F74" s="263"/>
      <c r="G74" s="263"/>
      <c r="H74" s="263"/>
      <c r="I74" s="263"/>
      <c r="J74" s="263"/>
      <c r="K74" s="121"/>
      <c r="L74" s="25"/>
      <c r="M74" s="58"/>
      <c r="N74" s="58"/>
      <c r="O74" s="58"/>
      <c r="P74" s="81">
        <v>0</v>
      </c>
      <c r="Q74" s="202">
        <v>0</v>
      </c>
      <c r="R74" s="207">
        <v>0</v>
      </c>
    </row>
    <row r="75" spans="1:18" ht="59.25" customHeight="1">
      <c r="A75" s="89">
        <v>993</v>
      </c>
      <c r="B75" s="91" t="s">
        <v>66</v>
      </c>
      <c r="C75" s="172"/>
      <c r="D75" s="262" t="s">
        <v>67</v>
      </c>
      <c r="E75" s="263"/>
      <c r="F75" s="263"/>
      <c r="G75" s="263"/>
      <c r="H75" s="263"/>
      <c r="I75" s="263"/>
      <c r="J75" s="263"/>
      <c r="K75" s="121"/>
      <c r="L75" s="25"/>
      <c r="M75" s="58"/>
      <c r="N75" s="58"/>
      <c r="O75" s="58"/>
      <c r="P75" s="81">
        <v>0</v>
      </c>
      <c r="Q75" s="202">
        <v>0</v>
      </c>
      <c r="R75" s="207">
        <v>0</v>
      </c>
    </row>
    <row r="76" spans="1:19" ht="32.25" customHeight="1">
      <c r="A76" s="113"/>
      <c r="B76" s="258"/>
      <c r="C76" s="259"/>
      <c r="D76" s="260" t="s">
        <v>40</v>
      </c>
      <c r="E76" s="261"/>
      <c r="F76" s="261"/>
      <c r="G76" s="261"/>
      <c r="H76" s="261"/>
      <c r="I76" s="261"/>
      <c r="J76" s="261"/>
      <c r="K76" s="112"/>
      <c r="L76" s="36"/>
      <c r="M76" s="36"/>
      <c r="N76" s="36"/>
      <c r="O76" s="36"/>
      <c r="P76" s="77">
        <f>P11+P60</f>
        <v>81456.99999999999</v>
      </c>
      <c r="Q76" s="77">
        <f>Q11+Q60</f>
        <v>82204.85123999999</v>
      </c>
      <c r="R76" s="207">
        <f>Q76*100/P76</f>
        <v>100.91809327620709</v>
      </c>
      <c r="S76" s="209"/>
    </row>
    <row r="77" spans="1:16" ht="49.5" customHeight="1">
      <c r="A77" s="16"/>
      <c r="B77" s="16"/>
      <c r="C77" s="16"/>
      <c r="D77" s="26"/>
      <c r="E77" s="26"/>
      <c r="F77" s="26"/>
      <c r="G77" s="26"/>
      <c r="H77" s="26"/>
      <c r="I77" s="26"/>
      <c r="J77" s="26"/>
      <c r="K77" s="26"/>
      <c r="L77" s="26"/>
      <c r="M77" s="16"/>
      <c r="N77" s="16"/>
      <c r="O77" s="16"/>
      <c r="P77" s="16"/>
    </row>
    <row r="78" spans="1:16" ht="24.75" customHeight="1">
      <c r="A78" s="16"/>
      <c r="B78" s="16"/>
      <c r="C78" s="16"/>
      <c r="D78" s="26"/>
      <c r="E78" s="26"/>
      <c r="F78" s="26"/>
      <c r="G78" s="26"/>
      <c r="H78" s="26"/>
      <c r="I78" s="26"/>
      <c r="J78" s="26"/>
      <c r="K78" s="26"/>
      <c r="L78" s="26"/>
      <c r="M78" s="16"/>
      <c r="N78" s="16"/>
      <c r="O78" s="16"/>
      <c r="P78" s="16"/>
    </row>
    <row r="79" spans="1:16" ht="24.75" customHeight="1">
      <c r="A79" s="16"/>
      <c r="B79" s="16"/>
      <c r="C79" s="16"/>
      <c r="D79" s="26"/>
      <c r="E79" s="26"/>
      <c r="F79" s="26"/>
      <c r="G79" s="26"/>
      <c r="H79" s="26"/>
      <c r="I79" s="26"/>
      <c r="J79" s="26"/>
      <c r="K79" s="26"/>
      <c r="L79" s="26"/>
      <c r="M79" s="16"/>
      <c r="N79" s="16"/>
      <c r="O79" s="16"/>
      <c r="P79" s="16"/>
    </row>
    <row r="80" spans="1:16" ht="12.75">
      <c r="A80" s="16"/>
      <c r="B80" s="16"/>
      <c r="C80" s="16"/>
      <c r="D80" s="26"/>
      <c r="E80" s="26"/>
      <c r="F80" s="26"/>
      <c r="G80" s="26"/>
      <c r="H80" s="26"/>
      <c r="I80" s="26"/>
      <c r="J80" s="26"/>
      <c r="K80" s="26"/>
      <c r="L80" s="26"/>
      <c r="M80" s="16"/>
      <c r="N80" s="16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</sheetData>
  <sheetProtection/>
  <mergeCells count="60">
    <mergeCell ref="P3:Q5"/>
    <mergeCell ref="D61:J61"/>
    <mergeCell ref="D62:J62"/>
    <mergeCell ref="D57:K57"/>
    <mergeCell ref="D63:J63"/>
    <mergeCell ref="D68:J68"/>
    <mergeCell ref="D66:J66"/>
    <mergeCell ref="D67:J67"/>
    <mergeCell ref="D70:J70"/>
    <mergeCell ref="D75:J75"/>
    <mergeCell ref="B72:C72"/>
    <mergeCell ref="D72:J72"/>
    <mergeCell ref="D69:J69"/>
    <mergeCell ref="D71:J71"/>
    <mergeCell ref="D73:J73"/>
    <mergeCell ref="D11:J11"/>
    <mergeCell ref="D18:K18"/>
    <mergeCell ref="D21:J21"/>
    <mergeCell ref="D54:J54"/>
    <mergeCell ref="D56:K56"/>
    <mergeCell ref="D12:J12"/>
    <mergeCell ref="D19:J19"/>
    <mergeCell ref="D55:J55"/>
    <mergeCell ref="G1:L1"/>
    <mergeCell ref="D13:K14"/>
    <mergeCell ref="D15:K16"/>
    <mergeCell ref="A8:R8"/>
    <mergeCell ref="D10:J10"/>
    <mergeCell ref="B76:C76"/>
    <mergeCell ref="D76:J76"/>
    <mergeCell ref="D64:J64"/>
    <mergeCell ref="D65:J65"/>
    <mergeCell ref="D74:J74"/>
    <mergeCell ref="T18:Y18"/>
    <mergeCell ref="D23:K23"/>
    <mergeCell ref="D46:K47"/>
    <mergeCell ref="D42:K43"/>
    <mergeCell ref="Q42:Q43"/>
    <mergeCell ref="A7:R7"/>
    <mergeCell ref="P13:P14"/>
    <mergeCell ref="Q15:Q16"/>
    <mergeCell ref="D20:J20"/>
    <mergeCell ref="D17:K17"/>
    <mergeCell ref="Q13:Q14"/>
    <mergeCell ref="D22:J22"/>
    <mergeCell ref="P15:P16"/>
    <mergeCell ref="R13:R14"/>
    <mergeCell ref="R42:R43"/>
    <mergeCell ref="R15:R16"/>
    <mergeCell ref="P42:P43"/>
    <mergeCell ref="A42:A43"/>
    <mergeCell ref="B42:B43"/>
    <mergeCell ref="B47:C49"/>
    <mergeCell ref="D34:K35"/>
    <mergeCell ref="D27:J27"/>
    <mergeCell ref="D60:J60"/>
    <mergeCell ref="D58:J58"/>
    <mergeCell ref="D59:J59"/>
    <mergeCell ref="D52:J52"/>
    <mergeCell ref="D53:J5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2023-02-28T06:21:37Z</cp:lastPrinted>
  <dcterms:created xsi:type="dcterms:W3CDTF">2005-07-25T01:32:07Z</dcterms:created>
  <dcterms:modified xsi:type="dcterms:W3CDTF">2023-02-28T06:22:31Z</dcterms:modified>
  <cp:category/>
  <cp:version/>
  <cp:contentType/>
  <cp:contentStatus/>
</cp:coreProperties>
</file>